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1180" windowHeight="10110"/>
  </bookViews>
  <sheets>
    <sheet name="Tabelle1" sheetId="1" r:id="rId1"/>
  </sheets>
  <definedNames>
    <definedName name="_xlnm._FilterDatabase" localSheetId="0" hidden="1">Tabelle1!$A$7:$N$51</definedName>
    <definedName name="_xlnm.Print_Titles" localSheetId="0">Tabelle1!$1:$6</definedName>
  </definedNames>
  <calcPr calcId="125725"/>
</workbook>
</file>

<file path=xl/calcChain.xml><?xml version="1.0" encoding="utf-8"?>
<calcChain xmlns="http://schemas.openxmlformats.org/spreadsheetml/2006/main">
  <c r="E13" i="1"/>
  <c r="E16"/>
  <c r="E18"/>
  <c r="E21"/>
  <c r="E25"/>
  <c r="E27"/>
  <c r="E30"/>
  <c r="E35"/>
  <c r="E39"/>
  <c r="E41"/>
  <c r="E44"/>
  <c r="E51"/>
  <c r="E47"/>
  <c r="E50"/>
  <c r="E7"/>
  <c r="H52"/>
  <c r="I45" s="1"/>
  <c r="J52"/>
  <c r="K42" s="1"/>
  <c r="L52"/>
  <c r="M42" s="1"/>
  <c r="F52"/>
  <c r="G42" s="1"/>
  <c r="G27" l="1"/>
  <c r="G44"/>
  <c r="G47"/>
  <c r="G41"/>
  <c r="G7"/>
  <c r="G39"/>
  <c r="G29"/>
  <c r="G16"/>
  <c r="G12"/>
  <c r="G10"/>
  <c r="G8"/>
  <c r="G40"/>
  <c r="G49"/>
  <c r="G43"/>
  <c r="G14"/>
  <c r="G38"/>
  <c r="G33"/>
  <c r="G28"/>
  <c r="G23"/>
  <c r="G20"/>
  <c r="G26"/>
  <c r="G45"/>
  <c r="G48"/>
  <c r="G50"/>
  <c r="G18"/>
  <c r="G13"/>
  <c r="G30"/>
  <c r="G35"/>
  <c r="G21"/>
  <c r="G15"/>
  <c r="G11"/>
  <c r="G9"/>
  <c r="G17"/>
  <c r="G46"/>
  <c r="G51"/>
  <c r="G25"/>
  <c r="G34"/>
  <c r="G37"/>
  <c r="G32"/>
  <c r="G24"/>
  <c r="G22"/>
  <c r="G19"/>
  <c r="I48"/>
  <c r="I50"/>
  <c r="I18"/>
  <c r="I13"/>
  <c r="I30"/>
  <c r="I35"/>
  <c r="I21"/>
  <c r="I15"/>
  <c r="I11"/>
  <c r="I9"/>
  <c r="I17"/>
  <c r="I46"/>
  <c r="I51"/>
  <c r="I25"/>
  <c r="I34"/>
  <c r="I37"/>
  <c r="I32"/>
  <c r="I24"/>
  <c r="I22"/>
  <c r="I19"/>
  <c r="I42"/>
  <c r="C42" s="1"/>
  <c r="K48"/>
  <c r="K27"/>
  <c r="K44"/>
  <c r="K47"/>
  <c r="K41"/>
  <c r="K7"/>
  <c r="K39"/>
  <c r="K29"/>
  <c r="K16"/>
  <c r="K12"/>
  <c r="K10"/>
  <c r="K8"/>
  <c r="K40"/>
  <c r="K49"/>
  <c r="K43"/>
  <c r="K14"/>
  <c r="K38"/>
  <c r="K33"/>
  <c r="K28"/>
  <c r="K23"/>
  <c r="K20"/>
  <c r="K26"/>
  <c r="K45"/>
  <c r="M27"/>
  <c r="M44"/>
  <c r="M47"/>
  <c r="M41"/>
  <c r="M7"/>
  <c r="M39"/>
  <c r="M29"/>
  <c r="M16"/>
  <c r="M12"/>
  <c r="M10"/>
  <c r="M8"/>
  <c r="M40"/>
  <c r="M49"/>
  <c r="M43"/>
  <c r="M14"/>
  <c r="M38"/>
  <c r="M33"/>
  <c r="M28"/>
  <c r="M23"/>
  <c r="M20"/>
  <c r="M26"/>
  <c r="M45"/>
  <c r="I27"/>
  <c r="C27" s="1"/>
  <c r="I44"/>
  <c r="C44" s="1"/>
  <c r="I47"/>
  <c r="C47" s="1"/>
  <c r="I41"/>
  <c r="C41" s="1"/>
  <c r="I7"/>
  <c r="C7" s="1"/>
  <c r="I39"/>
  <c r="C39" s="1"/>
  <c r="I29"/>
  <c r="C29" s="1"/>
  <c r="I16"/>
  <c r="C16" s="1"/>
  <c r="I12"/>
  <c r="C12" s="1"/>
  <c r="I10"/>
  <c r="C10" s="1"/>
  <c r="D10" s="1"/>
  <c r="E10" s="1"/>
  <c r="I8"/>
  <c r="C8" s="1"/>
  <c r="I40"/>
  <c r="C40" s="1"/>
  <c r="I49"/>
  <c r="C49" s="1"/>
  <c r="I43"/>
  <c r="C43" s="1"/>
  <c r="I14"/>
  <c r="C14" s="1"/>
  <c r="I38"/>
  <c r="C38" s="1"/>
  <c r="I33"/>
  <c r="C33" s="1"/>
  <c r="I28"/>
  <c r="C28" s="1"/>
  <c r="I23"/>
  <c r="C23" s="1"/>
  <c r="I20"/>
  <c r="C20" s="1"/>
  <c r="I26"/>
  <c r="C26" s="1"/>
  <c r="K52"/>
  <c r="K50"/>
  <c r="K18"/>
  <c r="K13"/>
  <c r="K30"/>
  <c r="K35"/>
  <c r="K21"/>
  <c r="K15"/>
  <c r="K11"/>
  <c r="K9"/>
  <c r="K17"/>
  <c r="K46"/>
  <c r="K51"/>
  <c r="K25"/>
  <c r="K34"/>
  <c r="K37"/>
  <c r="K32"/>
  <c r="K24"/>
  <c r="K22"/>
  <c r="K19"/>
  <c r="M48"/>
  <c r="M50"/>
  <c r="M18"/>
  <c r="M13"/>
  <c r="M30"/>
  <c r="M35"/>
  <c r="M21"/>
  <c r="M15"/>
  <c r="M11"/>
  <c r="M9"/>
  <c r="M17"/>
  <c r="M46"/>
  <c r="M51"/>
  <c r="M25"/>
  <c r="M34"/>
  <c r="M37"/>
  <c r="M32"/>
  <c r="M24"/>
  <c r="M22"/>
  <c r="M19"/>
  <c r="G52"/>
  <c r="C22" l="1"/>
  <c r="C11"/>
  <c r="D52"/>
  <c r="E52"/>
  <c r="C45"/>
  <c r="C19"/>
  <c r="C24"/>
  <c r="C37"/>
  <c r="C25"/>
  <c r="C46"/>
  <c r="C9"/>
  <c r="C15"/>
  <c r="C35"/>
  <c r="C13"/>
  <c r="C18"/>
  <c r="C32"/>
  <c r="C34"/>
  <c r="C51"/>
  <c r="C17"/>
  <c r="C21"/>
  <c r="C30"/>
  <c r="C50"/>
  <c r="M52"/>
  <c r="C48"/>
  <c r="I52"/>
  <c r="C52" l="1"/>
</calcChain>
</file>

<file path=xl/sharedStrings.xml><?xml version="1.0" encoding="utf-8"?>
<sst xmlns="http://schemas.openxmlformats.org/spreadsheetml/2006/main" count="103" uniqueCount="73">
  <si>
    <t>Kalkulation Läuferinnen</t>
  </si>
  <si>
    <t>Kat.</t>
  </si>
  <si>
    <t>Badener</t>
  </si>
  <si>
    <t>Zurzacher</t>
  </si>
  <si>
    <t>Bülacher</t>
  </si>
  <si>
    <t>Oberwiler</t>
  </si>
  <si>
    <t>D10</t>
  </si>
  <si>
    <t>D12</t>
  </si>
  <si>
    <t>D14</t>
  </si>
  <si>
    <t>D16</t>
  </si>
  <si>
    <t>D18</t>
  </si>
  <si>
    <t>D35</t>
  </si>
  <si>
    <t>D40</t>
  </si>
  <si>
    <t>D45</t>
  </si>
  <si>
    <t>D50</t>
  </si>
  <si>
    <t>D55</t>
  </si>
  <si>
    <t>D60</t>
  </si>
  <si>
    <t>D65</t>
  </si>
  <si>
    <t>D70</t>
  </si>
  <si>
    <t>D75</t>
  </si>
  <si>
    <t>DAK</t>
  </si>
  <si>
    <t>DAL</t>
  </si>
  <si>
    <t>DAM</t>
  </si>
  <si>
    <t>DB</t>
  </si>
  <si>
    <t>FAM</t>
  </si>
  <si>
    <t>H10</t>
  </si>
  <si>
    <t>H12</t>
  </si>
  <si>
    <t>H14</t>
  </si>
  <si>
    <t>H16</t>
  </si>
  <si>
    <t>H18</t>
  </si>
  <si>
    <t>H35</t>
  </si>
  <si>
    <t>H40</t>
  </si>
  <si>
    <t>H45</t>
  </si>
  <si>
    <t>H50</t>
  </si>
  <si>
    <t>H55</t>
  </si>
  <si>
    <t>H60</t>
  </si>
  <si>
    <t>H65</t>
  </si>
  <si>
    <t>H70</t>
  </si>
  <si>
    <t>H75</t>
  </si>
  <si>
    <t>H80</t>
  </si>
  <si>
    <t>HAK</t>
  </si>
  <si>
    <t>HAL</t>
  </si>
  <si>
    <t>HAM</t>
  </si>
  <si>
    <t>HB</t>
  </si>
  <si>
    <t>OK</t>
  </si>
  <si>
    <t>OL</t>
  </si>
  <si>
    <t>OM</t>
  </si>
  <si>
    <t>OS</t>
  </si>
  <si>
    <t>S+E</t>
  </si>
  <si>
    <t>Bahn</t>
  </si>
  <si>
    <t>Total</t>
  </si>
  <si>
    <t>Q</t>
  </si>
  <si>
    <t>O</t>
  </si>
  <si>
    <t>F</t>
  </si>
  <si>
    <t>L</t>
  </si>
  <si>
    <t>M</t>
  </si>
  <si>
    <t>D</t>
  </si>
  <si>
    <t>P</t>
  </si>
  <si>
    <t>N</t>
  </si>
  <si>
    <t>E</t>
  </si>
  <si>
    <t>B</t>
  </si>
  <si>
    <t>C</t>
  </si>
  <si>
    <t>I</t>
  </si>
  <si>
    <t>A</t>
  </si>
  <si>
    <t>K</t>
  </si>
  <si>
    <t>G</t>
  </si>
  <si>
    <t>H</t>
  </si>
  <si>
    <t>Annahme: 400 LäuferInnen</t>
  </si>
  <si>
    <t>gerechnet</t>
  </si>
  <si>
    <t>korrigiert</t>
  </si>
  <si>
    <t>pro Bahn</t>
  </si>
  <si>
    <t>D18K</t>
  </si>
  <si>
    <t>H18K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</si>
</sst>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3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1" fontId="5" fillId="0" borderId="0" xfId="0" applyNumberFormat="1" applyFont="1"/>
    <xf numFmtId="1" fontId="3" fillId="0" borderId="0" xfId="0" applyNumberFormat="1" applyFont="1"/>
    <xf numFmtId="1" fontId="2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topLeftCell="A22" zoomScaleNormal="100" workbookViewId="0">
      <selection activeCell="E31" sqref="E31"/>
    </sheetView>
  </sheetViews>
  <sheetFormatPr baseColWidth="10" defaultRowHeight="15"/>
  <cols>
    <col min="1" max="1" width="13.42578125" style="2" customWidth="1"/>
    <col min="2" max="2" width="10.7109375" style="15" customWidth="1"/>
    <col min="3" max="6" width="10.7109375" style="8" customWidth="1"/>
    <col min="7" max="7" width="10.7109375" style="11" customWidth="1"/>
    <col min="8" max="13" width="10.7109375" style="8" customWidth="1"/>
    <col min="14" max="14" width="11.42578125" style="8"/>
    <col min="15" max="16384" width="11.42578125" style="1"/>
  </cols>
  <sheetData>
    <row r="1" spans="1:14" s="3" customFormat="1" ht="45">
      <c r="A1" s="3" t="s">
        <v>0</v>
      </c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s="4" customFormat="1" ht="18.75">
      <c r="A3" s="4" t="s">
        <v>67</v>
      </c>
      <c r="B3" s="13"/>
      <c r="C3" s="6"/>
      <c r="D3" s="6"/>
      <c r="E3" s="6"/>
      <c r="F3" s="6"/>
      <c r="G3" s="9"/>
      <c r="H3" s="6"/>
      <c r="I3" s="6"/>
      <c r="J3" s="6"/>
      <c r="K3" s="6"/>
      <c r="L3" s="6"/>
      <c r="M3" s="6"/>
      <c r="N3" s="6"/>
    </row>
    <row r="5" spans="1:14" s="2" customFormat="1">
      <c r="B5" s="14"/>
      <c r="C5" s="16" t="s">
        <v>50</v>
      </c>
      <c r="D5" s="17"/>
      <c r="E5" s="18"/>
      <c r="F5" s="7"/>
      <c r="G5" s="10"/>
      <c r="H5" s="7"/>
      <c r="I5" s="7"/>
      <c r="J5" s="7"/>
      <c r="K5" s="7"/>
      <c r="L5" s="7"/>
      <c r="M5" s="7"/>
      <c r="N5" s="7"/>
    </row>
    <row r="6" spans="1:14" s="2" customFormat="1" ht="14.25">
      <c r="A6" s="2" t="s">
        <v>1</v>
      </c>
      <c r="B6" s="14" t="s">
        <v>49</v>
      </c>
      <c r="C6" s="7" t="s">
        <v>68</v>
      </c>
      <c r="D6" s="7" t="s">
        <v>69</v>
      </c>
      <c r="E6" s="7" t="s">
        <v>70</v>
      </c>
      <c r="F6" s="16" t="s">
        <v>2</v>
      </c>
      <c r="G6" s="16"/>
      <c r="H6" s="16" t="s">
        <v>3</v>
      </c>
      <c r="I6" s="16"/>
      <c r="J6" s="16" t="s">
        <v>5</v>
      </c>
      <c r="K6" s="16"/>
      <c r="L6" s="16" t="s">
        <v>4</v>
      </c>
      <c r="M6" s="16"/>
      <c r="N6" s="7"/>
    </row>
    <row r="7" spans="1:14">
      <c r="A7" s="2" t="s">
        <v>41</v>
      </c>
      <c r="B7" s="15" t="s">
        <v>63</v>
      </c>
      <c r="C7" s="8">
        <f>(G7+I7+K7+M7)/4</f>
        <v>18.71636101556383</v>
      </c>
      <c r="D7" s="11">
        <v>20</v>
      </c>
      <c r="E7" s="11">
        <f>SUM(D7)</f>
        <v>20</v>
      </c>
      <c r="F7" s="8">
        <v>35</v>
      </c>
      <c r="G7" s="11">
        <f>F7/$F$52*400</f>
        <v>23.769100169779286</v>
      </c>
      <c r="H7" s="8">
        <v>16</v>
      </c>
      <c r="I7" s="8">
        <f>H7/$H$52*400</f>
        <v>16.623376623376622</v>
      </c>
      <c r="J7" s="8">
        <v>24</v>
      </c>
      <c r="K7" s="8">
        <f>J7/$J$52*400</f>
        <v>18.786692759295498</v>
      </c>
      <c r="L7" s="8">
        <v>24</v>
      </c>
      <c r="M7" s="8">
        <f>L7/$L$52*400</f>
        <v>15.686274509803921</v>
      </c>
    </row>
    <row r="8" spans="1:14">
      <c r="A8" s="2" t="s">
        <v>29</v>
      </c>
      <c r="B8" s="15" t="s">
        <v>60</v>
      </c>
      <c r="C8" s="8">
        <f>(G8+I8+K8+M8)/4</f>
        <v>5.434866822412328</v>
      </c>
      <c r="D8" s="8">
        <v>9</v>
      </c>
      <c r="F8" s="8">
        <v>13</v>
      </c>
      <c r="G8" s="11">
        <f>F8/$F$52*400</f>
        <v>8.828522920203735</v>
      </c>
      <c r="H8" s="8">
        <v>4</v>
      </c>
      <c r="I8" s="8">
        <f>H8/$H$52*400</f>
        <v>4.1558441558441555</v>
      </c>
      <c r="J8" s="8">
        <v>2</v>
      </c>
      <c r="K8" s="8">
        <f>J8/$J$52*400</f>
        <v>1.5655577299412915</v>
      </c>
      <c r="L8" s="8">
        <v>11</v>
      </c>
      <c r="M8" s="8">
        <f>L8/$L$52*400</f>
        <v>7.18954248366013</v>
      </c>
    </row>
    <row r="9" spans="1:14">
      <c r="A9" s="2" t="s">
        <v>30</v>
      </c>
      <c r="B9" s="15" t="s">
        <v>60</v>
      </c>
      <c r="C9" s="8">
        <f>(G9+I9+K9+M9)/4</f>
        <v>3.541532687417011</v>
      </c>
      <c r="D9" s="8">
        <v>5</v>
      </c>
      <c r="F9" s="8">
        <v>8</v>
      </c>
      <c r="G9" s="11">
        <f>F9/$F$52*400</f>
        <v>5.4329371816638368</v>
      </c>
      <c r="H9" s="8">
        <v>3</v>
      </c>
      <c r="I9" s="8">
        <f>H9/$H$52*400</f>
        <v>3.116883116883117</v>
      </c>
      <c r="J9" s="8">
        <v>3</v>
      </c>
      <c r="K9" s="8">
        <f>J9/$J$52*400</f>
        <v>2.3483365949119372</v>
      </c>
      <c r="L9" s="8">
        <v>5</v>
      </c>
      <c r="M9" s="8">
        <f>L9/$L$52*400</f>
        <v>3.2679738562091507</v>
      </c>
    </row>
    <row r="10" spans="1:14">
      <c r="A10" s="2" t="s">
        <v>31</v>
      </c>
      <c r="B10" s="15" t="s">
        <v>60</v>
      </c>
      <c r="C10" s="8">
        <f>(G10+I10+K10+M10)/4</f>
        <v>6.9784246381382431</v>
      </c>
      <c r="D10" s="11">
        <f>C10/$F$52*400</f>
        <v>4.7391678357475335</v>
      </c>
      <c r="E10" s="11">
        <f>SUM(D8:D10)</f>
        <v>18.739167835747534</v>
      </c>
      <c r="F10" s="8">
        <v>15</v>
      </c>
      <c r="G10" s="11">
        <f>F10/$F$52*400</f>
        <v>10.186757215619695</v>
      </c>
      <c r="H10" s="8">
        <v>5</v>
      </c>
      <c r="I10" s="8">
        <f>H10/$H$52*400</f>
        <v>5.1948051948051948</v>
      </c>
      <c r="J10" s="8">
        <v>11</v>
      </c>
      <c r="K10" s="8">
        <f>J10/$J$52*400</f>
        <v>8.6105675146771041</v>
      </c>
      <c r="L10" s="8">
        <v>6</v>
      </c>
      <c r="M10" s="8">
        <f>L10/$L$52*400</f>
        <v>3.9215686274509802</v>
      </c>
    </row>
    <row r="11" spans="1:14">
      <c r="A11" s="2" t="s">
        <v>32</v>
      </c>
      <c r="B11" s="15" t="s">
        <v>61</v>
      </c>
      <c r="C11" s="8">
        <f>(G11+I11+K11+M11)/4</f>
        <v>14.543233471120368</v>
      </c>
      <c r="D11" s="11">
        <v>12</v>
      </c>
      <c r="E11" s="11"/>
      <c r="F11" s="8">
        <v>25</v>
      </c>
      <c r="G11" s="11">
        <f>F11/$F$52*400</f>
        <v>16.977928692699489</v>
      </c>
      <c r="H11" s="8">
        <v>12</v>
      </c>
      <c r="I11" s="8">
        <f>H11/$H$52*400</f>
        <v>12.467532467532468</v>
      </c>
      <c r="J11" s="8">
        <v>20</v>
      </c>
      <c r="K11" s="8">
        <f>J11/$J$52*400</f>
        <v>15.655577299412915</v>
      </c>
      <c r="L11" s="8">
        <v>20</v>
      </c>
      <c r="M11" s="8">
        <f>L11/$L$52*400</f>
        <v>13.071895424836603</v>
      </c>
    </row>
    <row r="12" spans="1:14">
      <c r="A12" s="2" t="s">
        <v>33</v>
      </c>
      <c r="B12" s="15" t="s">
        <v>61</v>
      </c>
      <c r="C12" s="8">
        <f>(G12+I12+K12+M12)/4</f>
        <v>20.746607352287093</v>
      </c>
      <c r="D12" s="11">
        <v>15</v>
      </c>
      <c r="E12" s="11"/>
      <c r="F12" s="8">
        <v>28</v>
      </c>
      <c r="G12" s="11">
        <f>F12/$F$52*400</f>
        <v>19.015280135823428</v>
      </c>
      <c r="H12" s="8">
        <v>26</v>
      </c>
      <c r="I12" s="8">
        <f>H12/$H$52*400</f>
        <v>27.012987012987011</v>
      </c>
      <c r="J12" s="8">
        <v>23</v>
      </c>
      <c r="K12" s="8">
        <f>J12/$J$52*400</f>
        <v>18.003913894324853</v>
      </c>
      <c r="L12" s="8">
        <v>29</v>
      </c>
      <c r="M12" s="8">
        <f>L12/$L$52*400</f>
        <v>18.954248366013072</v>
      </c>
    </row>
    <row r="13" spans="1:14">
      <c r="A13" s="2" t="s">
        <v>42</v>
      </c>
      <c r="B13" s="15" t="s">
        <v>61</v>
      </c>
      <c r="C13" s="8">
        <f>(G13+I13+K13+M13)/4</f>
        <v>8.4453013371652013</v>
      </c>
      <c r="D13" s="11">
        <v>6.7911714770797964</v>
      </c>
      <c r="E13" s="11">
        <f>SUM(D11:D13)</f>
        <v>33.7911714770798</v>
      </c>
      <c r="F13" s="8">
        <v>10</v>
      </c>
      <c r="G13" s="11">
        <f>F13/$F$52*400</f>
        <v>6.7911714770797964</v>
      </c>
      <c r="H13" s="8">
        <v>9</v>
      </c>
      <c r="I13" s="8">
        <f>H13/$H$52*400</f>
        <v>9.3506493506493502</v>
      </c>
      <c r="J13" s="8">
        <v>5</v>
      </c>
      <c r="K13" s="8">
        <f>J13/$J$52*400</f>
        <v>3.9138943248532287</v>
      </c>
      <c r="L13" s="8">
        <v>21</v>
      </c>
      <c r="M13" s="8">
        <f>L13/$L$52*400</f>
        <v>13.725490196078432</v>
      </c>
    </row>
    <row r="14" spans="1:14">
      <c r="A14" s="2" t="s">
        <v>21</v>
      </c>
      <c r="B14" s="15" t="s">
        <v>56</v>
      </c>
      <c r="C14" s="8">
        <f>(G14+I14+K14+M14)/4</f>
        <v>10.186268465950086</v>
      </c>
      <c r="D14" s="8">
        <v>10</v>
      </c>
      <c r="F14" s="8">
        <v>16</v>
      </c>
      <c r="G14" s="11">
        <f>F14/$F$52*400</f>
        <v>10.865874363327674</v>
      </c>
      <c r="H14" s="8">
        <v>5</v>
      </c>
      <c r="I14" s="8">
        <f>H14/$H$52*400</f>
        <v>5.1948051948051948</v>
      </c>
      <c r="J14" s="8">
        <v>14</v>
      </c>
      <c r="K14" s="8">
        <f>J14/$J$52*400</f>
        <v>10.95890410958904</v>
      </c>
      <c r="L14" s="8">
        <v>21</v>
      </c>
      <c r="M14" s="8">
        <f>L14/$L$52*400</f>
        <v>13.725490196078432</v>
      </c>
    </row>
    <row r="15" spans="1:14">
      <c r="A15" s="2" t="s">
        <v>34</v>
      </c>
      <c r="B15" s="15" t="s">
        <v>56</v>
      </c>
      <c r="C15" s="8">
        <f>(G15+I15+K15+M15)/4</f>
        <v>14.432416119141184</v>
      </c>
      <c r="D15" s="11">
        <v>12</v>
      </c>
      <c r="E15" s="11"/>
      <c r="F15" s="8">
        <v>19</v>
      </c>
      <c r="G15" s="11">
        <f>F15/$F$52*400</f>
        <v>12.903225806451612</v>
      </c>
      <c r="H15" s="8">
        <v>16</v>
      </c>
      <c r="I15" s="8">
        <f>H15/$H$52*400</f>
        <v>16.623376623376622</v>
      </c>
      <c r="J15" s="8">
        <v>21</v>
      </c>
      <c r="K15" s="8">
        <f>J15/$J$52*400</f>
        <v>16.43835616438356</v>
      </c>
      <c r="L15" s="8">
        <v>18</v>
      </c>
      <c r="M15" s="8">
        <f>L15/$L$52*400</f>
        <v>11.76470588235294</v>
      </c>
    </row>
    <row r="16" spans="1:14">
      <c r="A16" s="2" t="s">
        <v>35</v>
      </c>
      <c r="B16" s="15" t="s">
        <v>56</v>
      </c>
      <c r="C16" s="8">
        <f>(G16+I16+K16+M16)/4</f>
        <v>13.180069017671915</v>
      </c>
      <c r="D16" s="11">
        <v>11.544991511035652</v>
      </c>
      <c r="E16" s="11">
        <f>SUM(D14:D16)</f>
        <v>33.544991511035654</v>
      </c>
      <c r="F16" s="8">
        <v>17</v>
      </c>
      <c r="G16" s="11">
        <f>F16/$F$52*400</f>
        <v>11.544991511035652</v>
      </c>
      <c r="H16" s="8">
        <v>14</v>
      </c>
      <c r="I16" s="8">
        <f>H16/$H$52*400</f>
        <v>14.545454545454545</v>
      </c>
      <c r="J16" s="8">
        <v>24</v>
      </c>
      <c r="K16" s="8">
        <f>J16/$J$52*400</f>
        <v>18.786692759295498</v>
      </c>
      <c r="L16" s="8">
        <v>12</v>
      </c>
      <c r="M16" s="8">
        <f>L16/$L$52*400</f>
        <v>7.8431372549019605</v>
      </c>
    </row>
    <row r="17" spans="1:13">
      <c r="A17" s="2" t="s">
        <v>28</v>
      </c>
      <c r="B17" s="15" t="s">
        <v>59</v>
      </c>
      <c r="C17" s="8">
        <f>(G17+I17+K17+M17)/4</f>
        <v>10.389094258509225</v>
      </c>
      <c r="D17" s="8">
        <v>9</v>
      </c>
      <c r="F17" s="8">
        <v>13</v>
      </c>
      <c r="G17" s="11">
        <f>F17/$F$52*400</f>
        <v>8.828522920203735</v>
      </c>
      <c r="H17" s="8">
        <v>9</v>
      </c>
      <c r="I17" s="8">
        <f>H17/$H$52*400</f>
        <v>9.3506493506493502</v>
      </c>
      <c r="J17" s="8">
        <v>14</v>
      </c>
      <c r="K17" s="8">
        <f>J17/$J$52*400</f>
        <v>10.95890410958904</v>
      </c>
      <c r="L17" s="8">
        <v>19</v>
      </c>
      <c r="M17" s="8">
        <f>L17/$L$52*400</f>
        <v>12.418300653594772</v>
      </c>
    </row>
    <row r="18" spans="1:13">
      <c r="A18" s="2" t="s">
        <v>45</v>
      </c>
      <c r="B18" s="15" t="s">
        <v>59</v>
      </c>
      <c r="C18" s="8">
        <f>(G18+I18+K18+M18)/2</f>
        <v>4.5543497598292113</v>
      </c>
      <c r="D18" s="11">
        <v>5</v>
      </c>
      <c r="E18" s="11">
        <f>SUM(D17:D18)</f>
        <v>14</v>
      </c>
      <c r="G18" s="11">
        <f>F18/$F$52*400</f>
        <v>0</v>
      </c>
      <c r="H18" s="8">
        <v>5</v>
      </c>
      <c r="I18" s="8">
        <f>H18/$H$52*400</f>
        <v>5.1948051948051948</v>
      </c>
      <c r="J18" s="8">
        <v>5</v>
      </c>
      <c r="K18" s="8">
        <f>J18/$J$52*400</f>
        <v>3.9138943248532287</v>
      </c>
      <c r="M18" s="8">
        <f>L18/$L$52*400</f>
        <v>0</v>
      </c>
    </row>
    <row r="19" spans="1:13">
      <c r="A19" s="2" t="s">
        <v>10</v>
      </c>
      <c r="B19" s="15" t="s">
        <v>53</v>
      </c>
      <c r="C19" s="8">
        <f>(G19+I19+K19+M19)/4</f>
        <v>4.8184231459193185</v>
      </c>
      <c r="D19" s="8">
        <v>6</v>
      </c>
      <c r="F19" s="8">
        <v>9</v>
      </c>
      <c r="G19" s="11">
        <f>F19/$F$52*400</f>
        <v>6.1120543293718166</v>
      </c>
      <c r="H19" s="8">
        <v>4</v>
      </c>
      <c r="I19" s="8">
        <f>H19/$H$52*400</f>
        <v>4.1558441558441555</v>
      </c>
      <c r="J19" s="8">
        <v>9</v>
      </c>
      <c r="K19" s="8">
        <f>J19/$J$52*400</f>
        <v>7.0450097847358117</v>
      </c>
      <c r="L19" s="8">
        <v>3</v>
      </c>
      <c r="M19" s="8">
        <f>L19/$L$52*400</f>
        <v>1.9607843137254901</v>
      </c>
    </row>
    <row r="20" spans="1:13">
      <c r="A20" s="2" t="s">
        <v>11</v>
      </c>
      <c r="B20" s="15" t="s">
        <v>53</v>
      </c>
      <c r="C20" s="8">
        <f>(G20+I20+K20+M20)/4</f>
        <v>3.4844142414027588</v>
      </c>
      <c r="D20" s="8">
        <v>6</v>
      </c>
      <c r="F20" s="8">
        <v>9</v>
      </c>
      <c r="G20" s="11">
        <f>F20/$F$52*400</f>
        <v>6.1120543293718166</v>
      </c>
      <c r="H20" s="8">
        <v>1</v>
      </c>
      <c r="I20" s="8">
        <f>H20/$H$52*400</f>
        <v>1.0389610389610389</v>
      </c>
      <c r="J20" s="8">
        <v>7</v>
      </c>
      <c r="K20" s="8">
        <f>J20/$J$52*400</f>
        <v>5.4794520547945202</v>
      </c>
      <c r="L20" s="8">
        <v>2</v>
      </c>
      <c r="M20" s="8">
        <f>L20/$L$52*400</f>
        <v>1.3071895424836601</v>
      </c>
    </row>
    <row r="21" spans="1:13">
      <c r="A21" s="2" t="s">
        <v>36</v>
      </c>
      <c r="B21" s="15" t="s">
        <v>53</v>
      </c>
      <c r="C21" s="8">
        <f>(G21+I21+K21+M21)/4</f>
        <v>13.462584232227533</v>
      </c>
      <c r="D21" s="11">
        <v>12</v>
      </c>
      <c r="E21" s="11">
        <f>SUM(D19:D21)</f>
        <v>24</v>
      </c>
      <c r="F21" s="8">
        <v>24</v>
      </c>
      <c r="G21" s="11">
        <f>F21/$F$52*400</f>
        <v>16.298811544991512</v>
      </c>
      <c r="H21" s="8">
        <v>10</v>
      </c>
      <c r="I21" s="8">
        <f>H21/$H$52*400</f>
        <v>10.38961038961039</v>
      </c>
      <c r="J21" s="8">
        <v>18</v>
      </c>
      <c r="K21" s="8">
        <f>J21/$J$52*400</f>
        <v>14.090019569471623</v>
      </c>
      <c r="L21" s="8">
        <v>20</v>
      </c>
      <c r="M21" s="8">
        <f>L21/$L$52*400</f>
        <v>13.071895424836603</v>
      </c>
    </row>
    <row r="22" spans="1:13">
      <c r="A22" s="2" t="s">
        <v>12</v>
      </c>
      <c r="B22" s="15" t="s">
        <v>65</v>
      </c>
      <c r="C22" s="8">
        <f>(G22+I22+K22+M22)/4</f>
        <v>3.9573871131339571</v>
      </c>
      <c r="D22" s="8">
        <v>4</v>
      </c>
      <c r="F22" s="8">
        <v>6</v>
      </c>
      <c r="G22" s="11">
        <f>F22/$F$52*400</f>
        <v>4.074702886247878</v>
      </c>
      <c r="H22" s="8">
        <v>1</v>
      </c>
      <c r="I22" s="8">
        <f>H22/$H$52*400</f>
        <v>1.0389610389610389</v>
      </c>
      <c r="J22" s="8">
        <v>2</v>
      </c>
      <c r="K22" s="8">
        <f>J22/$J$52*400</f>
        <v>1.5655577299412915</v>
      </c>
      <c r="L22" s="8">
        <v>14</v>
      </c>
      <c r="M22" s="8">
        <f>L22/$L$52*400</f>
        <v>9.1503267973856204</v>
      </c>
    </row>
    <row r="23" spans="1:13">
      <c r="A23" s="2" t="s">
        <v>13</v>
      </c>
      <c r="B23" s="15" t="s">
        <v>65</v>
      </c>
      <c r="C23" s="8">
        <f>(G23+I23+K23+M23)/4</f>
        <v>8.2707809662220981</v>
      </c>
      <c r="D23" s="8">
        <v>5</v>
      </c>
      <c r="F23" s="8">
        <v>8</v>
      </c>
      <c r="G23" s="11">
        <f>F23/$F$52*400</f>
        <v>5.4329371816638368</v>
      </c>
      <c r="H23" s="8">
        <v>6</v>
      </c>
      <c r="I23" s="8">
        <f>H23/$H$52*400</f>
        <v>6.2337662337662341</v>
      </c>
      <c r="J23" s="8">
        <v>14</v>
      </c>
      <c r="K23" s="8">
        <f>J23/$J$52*400</f>
        <v>10.95890410958904</v>
      </c>
      <c r="L23" s="8">
        <v>16</v>
      </c>
      <c r="M23" s="8">
        <f>L23/$L$52*400</f>
        <v>10.457516339869281</v>
      </c>
    </row>
    <row r="24" spans="1:13">
      <c r="A24" s="2" t="s">
        <v>14</v>
      </c>
      <c r="B24" s="15" t="s">
        <v>65</v>
      </c>
      <c r="C24" s="8">
        <f>(G24+I24+K24+M24)/4</f>
        <v>10.177780222167723</v>
      </c>
      <c r="D24" s="8">
        <v>11</v>
      </c>
      <c r="F24" s="8">
        <v>16</v>
      </c>
      <c r="G24" s="11">
        <f>F24/$F$52*400</f>
        <v>10.865874363327674</v>
      </c>
      <c r="H24" s="8">
        <v>10</v>
      </c>
      <c r="I24" s="8">
        <f>H24/$H$52*400</f>
        <v>10.38961038961039</v>
      </c>
      <c r="J24" s="8">
        <v>14</v>
      </c>
      <c r="K24" s="8">
        <f>J24/$J$52*400</f>
        <v>10.95890410958904</v>
      </c>
      <c r="L24" s="8">
        <v>13</v>
      </c>
      <c r="M24" s="8">
        <f>L24/$L$52*400</f>
        <v>8.4967320261437909</v>
      </c>
    </row>
    <row r="25" spans="1:13">
      <c r="A25" s="2" t="s">
        <v>22</v>
      </c>
      <c r="B25" s="15" t="s">
        <v>65</v>
      </c>
      <c r="C25" s="8">
        <f>G25+I25+K25+M25</f>
        <v>6.1120543293718166</v>
      </c>
      <c r="D25" s="8">
        <v>8</v>
      </c>
      <c r="E25" s="11">
        <f>SUM(D21:D25)</f>
        <v>40</v>
      </c>
      <c r="F25" s="8">
        <v>9</v>
      </c>
      <c r="G25" s="11">
        <f>F25/$F$52*400</f>
        <v>6.1120543293718166</v>
      </c>
      <c r="I25" s="8">
        <f>H25/$H$52*400</f>
        <v>0</v>
      </c>
      <c r="K25" s="8">
        <f>J25/$J$52*400</f>
        <v>0</v>
      </c>
      <c r="M25" s="8">
        <f>L25/$L$52*400</f>
        <v>0</v>
      </c>
    </row>
    <row r="26" spans="1:13">
      <c r="A26" s="2" t="s">
        <v>9</v>
      </c>
      <c r="B26" s="15" t="s">
        <v>66</v>
      </c>
      <c r="C26" s="8">
        <f>(G26+I26+K26+M26)/4</f>
        <v>7.2997809858589475</v>
      </c>
      <c r="D26" s="8">
        <v>6</v>
      </c>
      <c r="F26" s="8">
        <v>9</v>
      </c>
      <c r="G26" s="11">
        <f>F26/$F$52*400</f>
        <v>6.1120543293718166</v>
      </c>
      <c r="H26" s="8">
        <v>4</v>
      </c>
      <c r="I26" s="8">
        <f>H26/$H$52*400</f>
        <v>4.1558441558441555</v>
      </c>
      <c r="J26" s="8">
        <v>15</v>
      </c>
      <c r="K26" s="8">
        <f>J26/$J$52*400</f>
        <v>11.741682974559687</v>
      </c>
      <c r="L26" s="8">
        <v>11</v>
      </c>
      <c r="M26" s="8">
        <f>L26/$L$52*400</f>
        <v>7.18954248366013</v>
      </c>
    </row>
    <row r="27" spans="1:13">
      <c r="A27" s="2" t="s">
        <v>48</v>
      </c>
      <c r="B27" s="15" t="s">
        <v>66</v>
      </c>
      <c r="C27" s="8">
        <f>(G27+I27+K27+M27)/2</f>
        <v>6.9710934227063257</v>
      </c>
      <c r="D27" s="11">
        <v>10</v>
      </c>
      <c r="E27" s="11">
        <f>SUM(D26:D27)</f>
        <v>16</v>
      </c>
      <c r="F27" s="8">
        <v>19</v>
      </c>
      <c r="G27" s="11">
        <f>F27/$F$52*400</f>
        <v>12.903225806451612</v>
      </c>
      <c r="H27" s="8">
        <v>1</v>
      </c>
      <c r="I27" s="8">
        <f>H27/$H$52*400</f>
        <v>1.0389610389610389</v>
      </c>
      <c r="K27" s="8">
        <f>J27/$J$52*400</f>
        <v>0</v>
      </c>
      <c r="M27" s="8">
        <f>L27/$L$52*400</f>
        <v>0</v>
      </c>
    </row>
    <row r="28" spans="1:13">
      <c r="A28" s="2" t="s">
        <v>15</v>
      </c>
      <c r="B28" s="15" t="s">
        <v>62</v>
      </c>
      <c r="C28" s="8">
        <f>(G28+I28+K28+M28)/4</f>
        <v>5.6074291544892096</v>
      </c>
      <c r="D28" s="8">
        <v>4</v>
      </c>
      <c r="F28" s="8">
        <v>5</v>
      </c>
      <c r="G28" s="11">
        <f>F28/$F$52*400</f>
        <v>3.3955857385398982</v>
      </c>
      <c r="H28" s="8">
        <v>5</v>
      </c>
      <c r="I28" s="8">
        <f>H28/$H$52*400</f>
        <v>5.1948051948051948</v>
      </c>
      <c r="J28" s="8">
        <v>11</v>
      </c>
      <c r="K28" s="8">
        <f>J28/$J$52*400</f>
        <v>8.6105675146771041</v>
      </c>
      <c r="L28" s="8">
        <v>8</v>
      </c>
      <c r="M28" s="8">
        <f>L28/$L$52*400</f>
        <v>5.2287581699346406</v>
      </c>
    </row>
    <row r="29" spans="1:13">
      <c r="A29" s="2" t="s">
        <v>37</v>
      </c>
      <c r="B29" s="15" t="s">
        <v>62</v>
      </c>
      <c r="C29" s="8">
        <f>(G29+I29+K29+M29)/4</f>
        <v>11.533395988050144</v>
      </c>
      <c r="D29" s="11">
        <v>12</v>
      </c>
      <c r="E29" s="11"/>
      <c r="F29" s="8">
        <v>19</v>
      </c>
      <c r="G29" s="11">
        <f>F29/$F$52*400</f>
        <v>12.903225806451612</v>
      </c>
      <c r="H29" s="8">
        <v>12</v>
      </c>
      <c r="I29" s="8">
        <f>H29/$H$52*400</f>
        <v>12.467532467532468</v>
      </c>
      <c r="J29" s="8">
        <v>14</v>
      </c>
      <c r="K29" s="8">
        <f>J29/$J$52*400</f>
        <v>10.95890410958904</v>
      </c>
      <c r="L29" s="8">
        <v>15</v>
      </c>
      <c r="M29" s="8">
        <f>L29/$L$52*400</f>
        <v>9.8039215686274517</v>
      </c>
    </row>
    <row r="30" spans="1:13">
      <c r="A30" s="2" t="s">
        <v>40</v>
      </c>
      <c r="B30" s="15" t="s">
        <v>62</v>
      </c>
      <c r="C30" s="8">
        <f>(G30+I30+K30+M30)/4</f>
        <v>23.25046492121076</v>
      </c>
      <c r="D30" s="11">
        <v>25</v>
      </c>
      <c r="E30" s="11">
        <f>SUM(D28:D30)</f>
        <v>41</v>
      </c>
      <c r="F30" s="8">
        <v>51</v>
      </c>
      <c r="G30" s="11">
        <f>F30/$F$52*400</f>
        <v>34.634974533106963</v>
      </c>
      <c r="H30" s="8">
        <v>24</v>
      </c>
      <c r="I30" s="8">
        <f>H30/$H$52*400</f>
        <v>24.935064935064936</v>
      </c>
      <c r="J30" s="8">
        <v>21</v>
      </c>
      <c r="K30" s="8">
        <f>J30/$J$52*400</f>
        <v>16.43835616438356</v>
      </c>
      <c r="L30" s="8">
        <v>26</v>
      </c>
      <c r="M30" s="8">
        <f>L30/$L$52*400</f>
        <v>16.993464052287582</v>
      </c>
    </row>
    <row r="31" spans="1:13">
      <c r="A31" s="2" t="s">
        <v>72</v>
      </c>
      <c r="B31" s="15" t="s">
        <v>64</v>
      </c>
    </row>
    <row r="32" spans="1:13">
      <c r="A32" s="2" t="s">
        <v>16</v>
      </c>
      <c r="B32" s="15" t="s">
        <v>64</v>
      </c>
      <c r="C32" s="8">
        <f>(G32+I32+K32+M32)/4</f>
        <v>6.6137011171685272</v>
      </c>
      <c r="D32" s="8">
        <v>7</v>
      </c>
      <c r="F32" s="8">
        <v>10</v>
      </c>
      <c r="G32" s="11">
        <f>F32/$F$52*400</f>
        <v>6.7911714770797964</v>
      </c>
      <c r="H32" s="8">
        <v>9</v>
      </c>
      <c r="I32" s="8">
        <f>H32/$H$52*400</f>
        <v>9.3506493506493502</v>
      </c>
      <c r="J32" s="8">
        <v>9</v>
      </c>
      <c r="K32" s="8">
        <f>J32/$J$52*400</f>
        <v>7.0450097847358117</v>
      </c>
      <c r="L32" s="8">
        <v>5</v>
      </c>
      <c r="M32" s="8">
        <f>L32/$L$52*400</f>
        <v>3.2679738562091507</v>
      </c>
    </row>
    <row r="33" spans="1:13">
      <c r="A33" s="2" t="s">
        <v>17</v>
      </c>
      <c r="B33" s="15" t="s">
        <v>64</v>
      </c>
      <c r="C33" s="8">
        <f>(G33+I33+K33+M33)/4</f>
        <v>4.6251935086929041</v>
      </c>
      <c r="D33" s="8">
        <v>5</v>
      </c>
      <c r="F33" s="8">
        <v>9</v>
      </c>
      <c r="G33" s="11">
        <f>F33/$F$52*400</f>
        <v>6.1120543293718166</v>
      </c>
      <c r="H33" s="8">
        <v>3</v>
      </c>
      <c r="I33" s="8">
        <f>H33/$H$52*400</f>
        <v>3.116883116883117</v>
      </c>
      <c r="J33" s="8">
        <v>6</v>
      </c>
      <c r="K33" s="8">
        <f>J33/$J$52*400</f>
        <v>4.6966731898238745</v>
      </c>
      <c r="L33" s="8">
        <v>7</v>
      </c>
      <c r="M33" s="8">
        <f>L33/$L$52*400</f>
        <v>4.5751633986928102</v>
      </c>
    </row>
    <row r="34" spans="1:13">
      <c r="A34" s="2" t="s">
        <v>20</v>
      </c>
      <c r="B34" s="15" t="s">
        <v>64</v>
      </c>
      <c r="C34" s="8">
        <f>(G34+I34+K34+M34)/4</f>
        <v>13.477657048959561</v>
      </c>
      <c r="D34" s="8">
        <v>12</v>
      </c>
      <c r="F34" s="8">
        <v>21</v>
      </c>
      <c r="G34" s="11">
        <f>F34/$F$52*400</f>
        <v>14.261460101867574</v>
      </c>
      <c r="H34" s="8">
        <v>10</v>
      </c>
      <c r="I34" s="8">
        <f>H34/$H$52*400</f>
        <v>10.38961038961039</v>
      </c>
      <c r="J34" s="8">
        <v>14</v>
      </c>
      <c r="K34" s="8">
        <f>J34/$J$52*400</f>
        <v>10.95890410958904</v>
      </c>
      <c r="L34" s="8">
        <v>28</v>
      </c>
      <c r="M34" s="8">
        <f>L34/$L$52*400</f>
        <v>18.300653594771241</v>
      </c>
    </row>
    <row r="35" spans="1:13">
      <c r="A35" s="2" t="s">
        <v>38</v>
      </c>
      <c r="B35" s="15" t="s">
        <v>64</v>
      </c>
      <c r="C35" s="8">
        <f>(G35+I35+K35+M35)/4</f>
        <v>9.3189451076663445</v>
      </c>
      <c r="D35" s="11">
        <v>8</v>
      </c>
      <c r="E35" s="11">
        <f>SUM(D32:D35)</f>
        <v>32</v>
      </c>
      <c r="F35" s="8">
        <v>10</v>
      </c>
      <c r="G35" s="11">
        <f>F35/$F$52*400</f>
        <v>6.7911714770797964</v>
      </c>
      <c r="H35" s="8">
        <v>13</v>
      </c>
      <c r="I35" s="8">
        <f>H35/$H$52*400</f>
        <v>13.506493506493506</v>
      </c>
      <c r="J35" s="8">
        <v>10</v>
      </c>
      <c r="K35" s="8">
        <f>J35/$J$52*400</f>
        <v>7.8277886497064575</v>
      </c>
      <c r="L35" s="8">
        <v>14</v>
      </c>
      <c r="M35" s="8">
        <f>L35/$L$52*400</f>
        <v>9.1503267973856204</v>
      </c>
    </row>
    <row r="36" spans="1:13">
      <c r="A36" s="2" t="s">
        <v>71</v>
      </c>
      <c r="B36" s="15" t="s">
        <v>54</v>
      </c>
      <c r="D36" s="11"/>
      <c r="E36" s="11"/>
    </row>
    <row r="37" spans="1:13">
      <c r="A37" s="2" t="s">
        <v>18</v>
      </c>
      <c r="B37" s="15" t="s">
        <v>54</v>
      </c>
      <c r="C37" s="8">
        <f>(G37+I37+K37+M37)/4</f>
        <v>3.427346323704346</v>
      </c>
      <c r="D37" s="8">
        <v>2</v>
      </c>
      <c r="F37" s="8">
        <v>1</v>
      </c>
      <c r="G37" s="11">
        <f>F37/$F$52*400</f>
        <v>0.6791171477079796</v>
      </c>
      <c r="H37" s="8">
        <v>5</v>
      </c>
      <c r="I37" s="8">
        <f>H37/$H$52*400</f>
        <v>5.1948051948051948</v>
      </c>
      <c r="J37" s="8">
        <v>5</v>
      </c>
      <c r="K37" s="8">
        <f>J37/$J$52*400</f>
        <v>3.9138943248532287</v>
      </c>
      <c r="L37" s="8">
        <v>6</v>
      </c>
      <c r="M37" s="8">
        <f>L37/$L$52*400</f>
        <v>3.9215686274509802</v>
      </c>
    </row>
    <row r="38" spans="1:13">
      <c r="A38" s="2" t="s">
        <v>19</v>
      </c>
      <c r="B38" s="15" t="s">
        <v>54</v>
      </c>
      <c r="C38" s="8">
        <f>(G38+I38+K38+M38)/4</f>
        <v>0.97792707784649768</v>
      </c>
      <c r="D38" s="8">
        <v>1</v>
      </c>
      <c r="F38" s="8">
        <v>0</v>
      </c>
      <c r="G38" s="11">
        <f>F38/$F$52*400</f>
        <v>0</v>
      </c>
      <c r="H38" s="8">
        <v>1</v>
      </c>
      <c r="I38" s="8">
        <f>H38/$H$52*400</f>
        <v>1.0389610389610389</v>
      </c>
      <c r="J38" s="8">
        <v>2</v>
      </c>
      <c r="K38" s="8">
        <f>J38/$J$52*400</f>
        <v>1.5655577299412915</v>
      </c>
      <c r="L38" s="8">
        <v>2</v>
      </c>
      <c r="M38" s="8">
        <f>L38/$L$52*400</f>
        <v>1.3071895424836601</v>
      </c>
    </row>
    <row r="39" spans="1:13">
      <c r="A39" s="2" t="s">
        <v>39</v>
      </c>
      <c r="B39" s="15" t="s">
        <v>54</v>
      </c>
      <c r="C39" s="8">
        <f>(G39+I39+K39+M39)/4</f>
        <v>3.8403426175555282</v>
      </c>
      <c r="D39" s="11">
        <v>2.7164685908319184</v>
      </c>
      <c r="E39" s="11">
        <f>SUM(D37:D39)</f>
        <v>5.7164685908319184</v>
      </c>
      <c r="F39" s="8">
        <v>4</v>
      </c>
      <c r="G39" s="11">
        <f>F39/$F$52*400</f>
        <v>2.7164685908319184</v>
      </c>
      <c r="H39" s="8">
        <v>4</v>
      </c>
      <c r="I39" s="8">
        <f>H39/$H$52*400</f>
        <v>4.1558441558441555</v>
      </c>
      <c r="J39" s="8">
        <v>5</v>
      </c>
      <c r="K39" s="8">
        <f>J39/$J$52*400</f>
        <v>3.9138943248532287</v>
      </c>
      <c r="L39" s="8">
        <v>7</v>
      </c>
      <c r="M39" s="8">
        <f>L39/$L$52*400</f>
        <v>4.5751633986928102</v>
      </c>
    </row>
    <row r="40" spans="1:13">
      <c r="A40" s="2" t="s">
        <v>27</v>
      </c>
      <c r="B40" s="15" t="s">
        <v>55</v>
      </c>
      <c r="C40" s="8">
        <f>(G40+I40+K40+M40)/4</f>
        <v>11.495848000734114</v>
      </c>
      <c r="D40" s="8">
        <v>8</v>
      </c>
      <c r="F40" s="8">
        <v>12</v>
      </c>
      <c r="G40" s="11">
        <f>F40/$F$52*400</f>
        <v>8.149405772495756</v>
      </c>
      <c r="H40" s="8">
        <v>6</v>
      </c>
      <c r="I40" s="8">
        <f>H40/$H$52*400</f>
        <v>6.2337662337662341</v>
      </c>
      <c r="J40" s="8">
        <v>22</v>
      </c>
      <c r="K40" s="8">
        <f>J40/$J$52*400</f>
        <v>17.221135029354208</v>
      </c>
      <c r="L40" s="8">
        <v>22</v>
      </c>
      <c r="M40" s="8">
        <f>L40/$L$52*400</f>
        <v>14.37908496732026</v>
      </c>
    </row>
    <row r="41" spans="1:13">
      <c r="A41" s="2" t="s">
        <v>43</v>
      </c>
      <c r="B41" s="15" t="s">
        <v>55</v>
      </c>
      <c r="C41" s="8">
        <f>(G41+I41+K41+M41)/4</f>
        <v>15.02536998211799</v>
      </c>
      <c r="D41" s="11">
        <v>9.5076400679117139</v>
      </c>
      <c r="E41" s="11">
        <f>SUM(D40:D41)</f>
        <v>17.507640067911716</v>
      </c>
      <c r="F41" s="8">
        <v>14</v>
      </c>
      <c r="G41" s="11">
        <f>F41/$F$52*400</f>
        <v>9.5076400679117139</v>
      </c>
      <c r="H41" s="8">
        <v>13</v>
      </c>
      <c r="I41" s="8">
        <f>H41/$H$52*400</f>
        <v>13.506493506493506</v>
      </c>
      <c r="J41" s="8">
        <v>24</v>
      </c>
      <c r="K41" s="8">
        <f>J41/$J$52*400</f>
        <v>18.786692759295498</v>
      </c>
      <c r="L41" s="8">
        <v>28</v>
      </c>
      <c r="M41" s="8">
        <f>L41/$L$52*400</f>
        <v>18.300653594771241</v>
      </c>
    </row>
    <row r="42" spans="1:13">
      <c r="A42" s="2" t="s">
        <v>8</v>
      </c>
      <c r="B42" s="15" t="s">
        <v>58</v>
      </c>
      <c r="C42" s="8">
        <f>(G42+I42+K42+M42)/4</f>
        <v>7.9439835806011834</v>
      </c>
      <c r="D42" s="8">
        <v>5</v>
      </c>
      <c r="F42" s="8">
        <v>8</v>
      </c>
      <c r="G42" s="11">
        <f>F42/$F$52*400</f>
        <v>5.4329371816638368</v>
      </c>
      <c r="H42" s="8">
        <v>6</v>
      </c>
      <c r="I42" s="8">
        <f>H42/$H$52*400</f>
        <v>6.2337662337662341</v>
      </c>
      <c r="J42" s="8">
        <v>14</v>
      </c>
      <c r="K42" s="8">
        <f>J42/$J$52*400</f>
        <v>10.95890410958904</v>
      </c>
      <c r="L42" s="8">
        <v>14</v>
      </c>
      <c r="M42" s="8">
        <f>L42/$L$52*400</f>
        <v>9.1503267973856204</v>
      </c>
    </row>
    <row r="43" spans="1:13">
      <c r="A43" s="2" t="s">
        <v>23</v>
      </c>
      <c r="B43" s="15" t="s">
        <v>58</v>
      </c>
      <c r="C43" s="8">
        <f>(G43+I43+K43+M43)/4</f>
        <v>9.5694822649233959</v>
      </c>
      <c r="D43" s="8">
        <v>5</v>
      </c>
      <c r="F43" s="8">
        <v>8</v>
      </c>
      <c r="G43" s="11">
        <f>F43/$F$52*400</f>
        <v>5.4329371816638368</v>
      </c>
      <c r="H43" s="8">
        <v>11</v>
      </c>
      <c r="I43" s="8">
        <f>H43/$H$52*400</f>
        <v>11.428571428571429</v>
      </c>
      <c r="J43" s="8">
        <v>14</v>
      </c>
      <c r="K43" s="8">
        <f>J43/$J$52*400</f>
        <v>10.95890410958904</v>
      </c>
      <c r="L43" s="8">
        <v>16</v>
      </c>
      <c r="M43" s="8">
        <f>L43/$L$52*400</f>
        <v>10.457516339869281</v>
      </c>
    </row>
    <row r="44" spans="1:13">
      <c r="A44" s="2" t="s">
        <v>46</v>
      </c>
      <c r="B44" s="15" t="s">
        <v>58</v>
      </c>
      <c r="C44" s="8">
        <f>(G44+I44+K44+M44)/4</f>
        <v>18.493872907204072</v>
      </c>
      <c r="D44" s="11">
        <v>15</v>
      </c>
      <c r="E44" s="11">
        <f>SUM(D42:D44)</f>
        <v>25</v>
      </c>
      <c r="F44" s="8">
        <v>13</v>
      </c>
      <c r="G44" s="11">
        <f>F44/$F$52*400</f>
        <v>8.828522920203735</v>
      </c>
      <c r="H44" s="8">
        <v>27</v>
      </c>
      <c r="I44" s="8">
        <f>H44/$H$52*400</f>
        <v>28.051948051948049</v>
      </c>
      <c r="J44" s="8">
        <v>19</v>
      </c>
      <c r="K44" s="8">
        <f>J44/$J$52*400</f>
        <v>14.87279843444227</v>
      </c>
      <c r="L44" s="8">
        <v>34</v>
      </c>
      <c r="M44" s="8">
        <f>L44/$L$52*400</f>
        <v>22.222222222222221</v>
      </c>
    </row>
    <row r="45" spans="1:13">
      <c r="A45" s="2" t="s">
        <v>7</v>
      </c>
      <c r="B45" s="15" t="s">
        <v>52</v>
      </c>
      <c r="C45" s="8">
        <f>(G45+I45+K45+M45)/4</f>
        <v>11.055807647334552</v>
      </c>
      <c r="D45" s="8">
        <v>12</v>
      </c>
      <c r="F45" s="8">
        <v>16</v>
      </c>
      <c r="G45" s="11">
        <f>F45/$F$52*400</f>
        <v>10.865874363327674</v>
      </c>
      <c r="H45" s="8">
        <v>13</v>
      </c>
      <c r="I45" s="8">
        <f>H45/$H$52*400</f>
        <v>13.506493506493506</v>
      </c>
      <c r="J45" s="8">
        <v>12</v>
      </c>
      <c r="K45" s="8">
        <f>J45/$J$52*400</f>
        <v>9.393346379647749</v>
      </c>
      <c r="L45" s="8">
        <v>16</v>
      </c>
      <c r="M45" s="8">
        <f>L45/$L$52*400</f>
        <v>10.457516339869281</v>
      </c>
    </row>
    <row r="46" spans="1:13">
      <c r="A46" s="2" t="s">
        <v>26</v>
      </c>
      <c r="B46" s="15" t="s">
        <v>52</v>
      </c>
      <c r="C46" s="8">
        <f>(G46+I46+K46+M46)/4</f>
        <v>11.010750435669275</v>
      </c>
      <c r="D46" s="8">
        <v>10</v>
      </c>
      <c r="F46" s="8">
        <v>14</v>
      </c>
      <c r="G46" s="11">
        <f>F46/$F$52*400</f>
        <v>9.5076400679117139</v>
      </c>
      <c r="H46" s="8">
        <v>13</v>
      </c>
      <c r="I46" s="8">
        <f>H46/$H$52*400</f>
        <v>13.506493506493506</v>
      </c>
      <c r="J46" s="8">
        <v>11</v>
      </c>
      <c r="K46" s="8">
        <f>J46/$J$52*400</f>
        <v>8.6105675146771041</v>
      </c>
      <c r="L46" s="8">
        <v>19</v>
      </c>
      <c r="M46" s="8">
        <f>L46/$L$52*400</f>
        <v>12.418300653594772</v>
      </c>
    </row>
    <row r="47" spans="1:13">
      <c r="A47" s="2" t="s">
        <v>44</v>
      </c>
      <c r="B47" s="15" t="s">
        <v>52</v>
      </c>
      <c r="C47" s="8">
        <f>(G47+I47+K47+M47)/4</f>
        <v>13.753845474800015</v>
      </c>
      <c r="D47" s="11">
        <v>10.186757215619695</v>
      </c>
      <c r="E47" s="11">
        <f>SUM(D45:D47)</f>
        <v>32.186757215619693</v>
      </c>
      <c r="F47" s="8">
        <v>15</v>
      </c>
      <c r="G47" s="11">
        <f>F47/$F$52*400</f>
        <v>10.186757215619695</v>
      </c>
      <c r="H47" s="8">
        <v>15</v>
      </c>
      <c r="I47" s="8">
        <f>H47/$H$52*400</f>
        <v>15.584415584415584</v>
      </c>
      <c r="J47" s="8">
        <v>24</v>
      </c>
      <c r="K47" s="8">
        <f>J47/$J$52*400</f>
        <v>18.786692759295498</v>
      </c>
      <c r="L47" s="8">
        <v>16</v>
      </c>
      <c r="M47" s="8">
        <f>L47/$L$52*400</f>
        <v>10.457516339869281</v>
      </c>
    </row>
    <row r="48" spans="1:13">
      <c r="A48" s="2" t="s">
        <v>6</v>
      </c>
      <c r="B48" s="15" t="s">
        <v>57</v>
      </c>
      <c r="C48" s="8">
        <f>(G48+I48+K48+M48)/4</f>
        <v>4.87401606913365</v>
      </c>
      <c r="D48" s="8">
        <v>4</v>
      </c>
      <c r="F48" s="8">
        <v>3</v>
      </c>
      <c r="G48" s="11">
        <f>F48/$F$52*400</f>
        <v>2.037351443123939</v>
      </c>
      <c r="H48" s="8">
        <v>6</v>
      </c>
      <c r="I48" s="8">
        <f>H48/$H$52*400</f>
        <v>6.2337662337662341</v>
      </c>
      <c r="J48" s="8">
        <v>11</v>
      </c>
      <c r="K48" s="8">
        <f>J48/$J$52*400</f>
        <v>8.6105675146771041</v>
      </c>
      <c r="L48" s="8">
        <v>4</v>
      </c>
      <c r="M48" s="8">
        <f>L48/$L$52*400</f>
        <v>2.6143790849673203</v>
      </c>
    </row>
    <row r="49" spans="1:13">
      <c r="A49" s="2" t="s">
        <v>25</v>
      </c>
      <c r="B49" s="15" t="s">
        <v>57</v>
      </c>
      <c r="C49" s="8">
        <f>(G49+I49+K49+M49)/4</f>
        <v>6.114770075819342</v>
      </c>
      <c r="D49" s="8">
        <v>5</v>
      </c>
      <c r="F49" s="8">
        <v>7</v>
      </c>
      <c r="G49" s="11">
        <f>F49/$F$52*400</f>
        <v>4.7538200339558569</v>
      </c>
      <c r="H49" s="8">
        <v>4</v>
      </c>
      <c r="I49" s="8">
        <f>H49/$H$52*400</f>
        <v>4.1558441558441555</v>
      </c>
      <c r="J49" s="8">
        <v>4</v>
      </c>
      <c r="K49" s="8">
        <f>J49/$J$52*400</f>
        <v>3.131115459882583</v>
      </c>
      <c r="L49" s="8">
        <v>19</v>
      </c>
      <c r="M49" s="8">
        <f>L49/$L$52*400</f>
        <v>12.418300653594772</v>
      </c>
    </row>
    <row r="50" spans="1:13">
      <c r="A50" s="2" t="s">
        <v>47</v>
      </c>
      <c r="B50" s="15" t="s">
        <v>57</v>
      </c>
      <c r="C50" s="8">
        <f>(G50+I50+K50+M50)/4</f>
        <v>11.057104632901302</v>
      </c>
      <c r="D50" s="11">
        <v>10</v>
      </c>
      <c r="E50" s="11">
        <f>SUM(D48:D50)</f>
        <v>19</v>
      </c>
      <c r="F50" s="8">
        <v>12</v>
      </c>
      <c r="G50" s="11">
        <f>F50/$F$52*400</f>
        <v>8.149405772495756</v>
      </c>
      <c r="H50" s="8">
        <v>16</v>
      </c>
      <c r="I50" s="8">
        <f>H50/$H$52*400</f>
        <v>16.623376623376622</v>
      </c>
      <c r="J50" s="8">
        <v>14</v>
      </c>
      <c r="K50" s="8">
        <f>J50/$J$52*400</f>
        <v>10.95890410958904</v>
      </c>
      <c r="L50" s="8">
        <v>13</v>
      </c>
      <c r="M50" s="8">
        <f>L50/$L$52*400</f>
        <v>8.4967320261437909</v>
      </c>
    </row>
    <row r="51" spans="1:13">
      <c r="A51" s="2" t="s">
        <v>24</v>
      </c>
      <c r="B51" s="15" t="s">
        <v>51</v>
      </c>
      <c r="C51" s="8">
        <f>(G51+I51+K51+M51)/4</f>
        <v>11.576684797497741</v>
      </c>
      <c r="D51" s="8">
        <v>30</v>
      </c>
      <c r="E51" s="11">
        <f>SUM(D51)</f>
        <v>30</v>
      </c>
      <c r="F51" s="8">
        <v>29</v>
      </c>
      <c r="G51" s="11">
        <f>F51/$F$52*400</f>
        <v>19.694397283531409</v>
      </c>
      <c r="H51" s="8">
        <v>8</v>
      </c>
      <c r="I51" s="8">
        <f>H51/$H$52*400</f>
        <v>8.3116883116883109</v>
      </c>
      <c r="K51" s="8">
        <f>J51/$J$52*400</f>
        <v>0</v>
      </c>
      <c r="L51" s="8">
        <v>28</v>
      </c>
      <c r="M51" s="8">
        <f>L51/$L$52*400</f>
        <v>18.300653594771241</v>
      </c>
    </row>
    <row r="52" spans="1:13">
      <c r="A52" s="2" t="s">
        <v>50</v>
      </c>
      <c r="C52" s="8">
        <f>SUM(C7:C51)</f>
        <v>410.34676233829668</v>
      </c>
      <c r="D52" s="8">
        <f>SUM(D7:D51)</f>
        <v>390.48619669822637</v>
      </c>
      <c r="E52" s="8">
        <f>SUM(E7:E51)</f>
        <v>402.48619669822637</v>
      </c>
      <c r="F52" s="8">
        <f>SUM(F7:F51)</f>
        <v>589</v>
      </c>
      <c r="G52" s="8">
        <f t="shared" ref="G52:M52" si="0">SUM(G7:G51)</f>
        <v>400</v>
      </c>
      <c r="H52" s="8">
        <f t="shared" si="0"/>
        <v>385</v>
      </c>
      <c r="I52" s="8">
        <f t="shared" si="0"/>
        <v>399.99999999999994</v>
      </c>
      <c r="J52" s="8">
        <f t="shared" si="0"/>
        <v>511</v>
      </c>
      <c r="K52" s="8">
        <f t="shared" ref="K52" si="1">J52/$J$52*400</f>
        <v>400</v>
      </c>
      <c r="L52" s="8">
        <f t="shared" si="0"/>
        <v>612</v>
      </c>
      <c r="M52" s="8">
        <f t="shared" si="0"/>
        <v>399.99999999999994</v>
      </c>
    </row>
  </sheetData>
  <sortState ref="A7:N51">
    <sortCondition ref="B7:B51"/>
  </sortState>
  <mergeCells count="5">
    <mergeCell ref="F6:G6"/>
    <mergeCell ref="H6:I6"/>
    <mergeCell ref="J6:K6"/>
    <mergeCell ref="L6:M6"/>
    <mergeCell ref="C5:E5"/>
  </mergeCells>
  <pageMargins left="0.39370078740157483" right="0.11811023622047245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Leonhard</dc:creator>
  <cp:lastModifiedBy>Leonhard</cp:lastModifiedBy>
  <cp:lastPrinted>2015-02-02T19:05:42Z</cp:lastPrinted>
  <dcterms:created xsi:type="dcterms:W3CDTF">2014-12-31T11:22:06Z</dcterms:created>
  <dcterms:modified xsi:type="dcterms:W3CDTF">2017-08-10T14:06:38Z</dcterms:modified>
</cp:coreProperties>
</file>